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ХИМ-10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<sst xmlns="http://schemas.openxmlformats.org/spreadsheetml/2006/main" count="83" uniqueCount="49">
  <si>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№ п/п</t>
  </si>
  <si>
    <t>код 
МО</t>
  </si>
  <si>
    <t>код 
ОО</t>
  </si>
  <si>
    <t>код 
класса</t>
  </si>
  <si>
    <t>код
 обуч-ся</t>
  </si>
  <si>
    <t>итоговый балл</t>
  </si>
  <si>
    <t>показатели выполнения каждого задания (в баллах)</t>
  </si>
  <si>
    <t>успешность
 выполнения
 работы %</t>
  </si>
  <si>
    <t>Средний итоговый балл по ОО</t>
  </si>
  <si>
    <t>текущее оценивание</t>
  </si>
  <si>
    <t>Отметка заработу</t>
  </si>
  <si>
    <t>Кол-во обучающихся, не приступивших к выполнению задания</t>
  </si>
  <si>
    <t>Доля обучающихся, не приступивших к выполнению задания, %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</si>
  <si>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</si>
  <si>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</si>
  <si>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</si>
  <si>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</si>
  <si>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</si>
  <si>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</si>
  <si>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</si>
  <si>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</si>
  <si>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</si>
  <si>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В2</t>
  </si>
  <si>
    <t>В3</t>
  </si>
  <si>
    <t>В4</t>
  </si>
  <si>
    <t>В5</t>
  </si>
  <si>
    <t>С1</t>
  </si>
  <si>
    <t>С2</t>
  </si>
  <si>
    <t>Результаты выполнения региональной проверочной работы по химии - 10 класс</t>
  </si>
  <si>
    <t>Кол-во обучающихся выполнивших задание полностью</t>
  </si>
  <si>
    <t>Доля обучающихся, выполнивших задание полностью, %</t>
  </si>
  <si>
    <t>115</t>
  </si>
  <si>
    <t>1000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</si>
  <si>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</si>
  <si>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</si>
  <si>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</si>
  <si>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</si>
  <si>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</si>
  <si>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</si>
  <si>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</si>
  <si>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</si>
  <si>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</si>
  <si>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</si>
  <si>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</si>
  <si>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14</t>
  </si>
  <si>
    <t>5</t>
  </si>
  <si>
    <t>3</t>
  </si>
  <si>
    <t>н</t>
  </si>
  <si>
    <t>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</si>
</sst>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6" xfId="0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17" sqref="Q17"/>
    </sheetView>
  </sheetViews>
  <sheetFormatPr defaultColWidth="9.140625" defaultRowHeight="15"/>
  <cols>
    <col min="1" max="1" width="4.7109375" style="1" customWidth="1"/>
    <col min="2" max="2" width="8.8515625" style="1" customWidth="1"/>
    <col min="3" max="3" width="11.421875" style="1" customWidth="1"/>
    <col min="4" max="4" width="9.8515625" style="1" customWidth="1"/>
    <col min="5" max="5" width="9.28125" style="1" customWidth="1"/>
    <col min="6" max="20" width="6.421875" style="1" customWidth="1"/>
    <col min="21" max="21" width="8.00390625" style="1" customWidth="1"/>
    <col min="22" max="22" width="8.8515625" style="1" customWidth="1"/>
    <col min="23" max="23" width="9.57421875" style="1" customWidth="1"/>
    <col min="24" max="16384" width="9.140625" style="1" customWidth="1"/>
  </cols>
  <sheetData>
    <row r="1" spans="1:24" ht="33.7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40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34" t="s">
        <v>6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5" t="s">
        <v>5</v>
      </c>
      <c r="V2" s="28" t="s">
        <v>7</v>
      </c>
      <c r="W2" s="28" t="s">
        <v>10</v>
      </c>
      <c r="X2" s="31" t="s">
        <v>9</v>
      </c>
    </row>
    <row r="3" spans="1:24" ht="33" customHeight="1">
      <c r="A3" s="21"/>
      <c r="B3" s="21"/>
      <c r="C3" s="21"/>
      <c r="D3" s="21"/>
      <c r="E3" s="23"/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6"/>
      <c r="V3" s="29"/>
      <c r="W3" s="29"/>
      <c r="X3" s="32"/>
    </row>
    <row r="4" spans="1:24" ht="12.75" customHeight="1">
      <c r="A4" s="22"/>
      <c r="B4" s="22"/>
      <c r="C4" s="22"/>
      <c r="D4" s="22"/>
      <c r="E4" s="24"/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2</v>
      </c>
      <c r="O4" s="12">
        <v>2</v>
      </c>
      <c r="P4" s="12">
        <v>2</v>
      </c>
      <c r="Q4" s="12">
        <v>2</v>
      </c>
      <c r="R4" s="12">
        <v>2</v>
      </c>
      <c r="S4" s="12">
        <v>4</v>
      </c>
      <c r="T4" s="12">
        <v>3</v>
      </c>
      <c r="U4" s="27"/>
      <c r="V4" s="30"/>
      <c r="W4" s="30"/>
      <c r="X4" s="33"/>
    </row>
    <row r="5" spans="1:24" ht="15">
      <c r="A5" s="3">
        <v>1</v>
      </c>
      <c r="B5" s="7"/>
      <c r="C5" s="7" t="s">
        <v>31</v>
      </c>
      <c r="D5" s="7" t="s">
        <v>32</v>
      </c>
      <c r="E5" s="7" t="s">
        <v>33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2</v>
      </c>
      <c r="O5" s="3">
        <v>0</v>
      </c>
      <c r="P5" s="3">
        <v>2</v>
      </c>
      <c r="Q5" s="3">
        <v>0</v>
      </c>
      <c r="R5" s="3">
        <v>2</v>
      </c>
      <c r="S5" s="3">
        <v>3</v>
      </c>
      <c r="T5" s="3">
        <v>1</v>
      </c>
      <c r="U5" s="3">
        <f>SUM(F5:T5)</f>
        <v>18</v>
      </c>
      <c r="V5" s="10">
        <f>U5/25*100%</f>
        <v>0.72</v>
      </c>
      <c r="W5" s="14">
        <f>IF(U5&gt;=24,5,IF(U5&gt;=18,4,IF(U5&gt;=9,3,IF(U5&gt;=0,2))))</f>
        <v>4</v>
      </c>
      <c r="X5" s="8" t="s">
        <v>45</v>
      </c>
    </row>
    <row r="6" spans="1:24" ht="15">
      <c r="A6" s="3">
        <v>2</v>
      </c>
      <c r="B6" s="7"/>
      <c r="C6" s="7" t="s">
        <v>31</v>
      </c>
      <c r="D6" s="7" t="s">
        <v>32</v>
      </c>
      <c r="E6" s="7" t="s">
        <v>34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1</v>
      </c>
      <c r="L6" s="3">
        <v>0</v>
      </c>
      <c r="M6" s="3">
        <v>0</v>
      </c>
      <c r="N6" s="3">
        <v>2</v>
      </c>
      <c r="O6" s="3">
        <v>0</v>
      </c>
      <c r="P6" s="3">
        <v>1</v>
      </c>
      <c r="Q6" s="3">
        <v>0</v>
      </c>
      <c r="R6" s="3">
        <v>2</v>
      </c>
      <c r="S6" s="3">
        <v>0</v>
      </c>
      <c r="T6" s="3">
        <v>3</v>
      </c>
      <c r="U6" s="3">
        <f aca="true" t="shared" si="0" ref="U6:U16">SUM(F6:T6)</f>
        <v>13</v>
      </c>
      <c r="V6" s="10">
        <f aca="true" t="shared" si="1" ref="V6:V16">U6/25*100%</f>
        <v>0.52</v>
      </c>
      <c r="W6" s="14">
        <f aca="true" t="shared" si="2" ref="W6:W16">IF(U6&gt;=24,5,IF(U6&gt;=18,4,IF(U6&gt;=9,3,IF(U6&gt;=0,2))))</f>
        <v>3</v>
      </c>
      <c r="X6" s="8" t="s">
        <v>46</v>
      </c>
    </row>
    <row r="7" spans="1:24" ht="15">
      <c r="A7" s="3">
        <v>3</v>
      </c>
      <c r="B7" s="7"/>
      <c r="C7" s="7" t="s">
        <v>31</v>
      </c>
      <c r="D7" s="7" t="s">
        <v>32</v>
      </c>
      <c r="E7" s="7" t="s">
        <v>35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2</v>
      </c>
      <c r="S7" s="3">
        <v>3</v>
      </c>
      <c r="T7" s="3">
        <v>0</v>
      </c>
      <c r="U7" s="3">
        <f t="shared" si="0"/>
        <v>20</v>
      </c>
      <c r="V7" s="10">
        <f t="shared" si="1"/>
        <v>0.8</v>
      </c>
      <c r="W7" s="14">
        <f t="shared" si="2"/>
        <v>4</v>
      </c>
      <c r="X7" s="8" t="s">
        <v>46</v>
      </c>
    </row>
    <row r="8" spans="1:24" ht="15">
      <c r="A8" s="3">
        <v>4</v>
      </c>
      <c r="B8" s="7"/>
      <c r="C8" s="7" t="s">
        <v>31</v>
      </c>
      <c r="D8" s="7" t="s">
        <v>32</v>
      </c>
      <c r="E8" s="7" t="s">
        <v>36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2</v>
      </c>
      <c r="O8" s="3">
        <v>2</v>
      </c>
      <c r="P8" s="3">
        <v>2</v>
      </c>
      <c r="Q8" s="3">
        <v>1</v>
      </c>
      <c r="R8" s="3">
        <v>2</v>
      </c>
      <c r="S8" s="3">
        <v>3</v>
      </c>
      <c r="T8" s="3">
        <v>0</v>
      </c>
      <c r="U8" s="3">
        <f t="shared" si="0"/>
        <v>20</v>
      </c>
      <c r="V8" s="10">
        <f t="shared" si="1"/>
        <v>0.8</v>
      </c>
      <c r="W8" s="14">
        <f t="shared" si="2"/>
        <v>4</v>
      </c>
      <c r="X8" s="8" t="s">
        <v>48</v>
      </c>
    </row>
    <row r="9" spans="1:24" ht="15">
      <c r="A9" s="3">
        <v>5</v>
      </c>
      <c r="B9" s="7"/>
      <c r="C9" s="7" t="s">
        <v>31</v>
      </c>
      <c r="D9" s="7" t="s">
        <v>32</v>
      </c>
      <c r="E9" s="7" t="s">
        <v>37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1</v>
      </c>
      <c r="L9" s="3">
        <v>1</v>
      </c>
      <c r="M9" s="3">
        <v>1</v>
      </c>
      <c r="N9" s="3">
        <v>2</v>
      </c>
      <c r="O9" s="3">
        <v>1</v>
      </c>
      <c r="P9" s="3">
        <v>0</v>
      </c>
      <c r="Q9" s="3">
        <v>1</v>
      </c>
      <c r="R9" s="3">
        <v>2</v>
      </c>
      <c r="S9" s="3">
        <v>2</v>
      </c>
      <c r="T9" s="3">
        <v>1</v>
      </c>
      <c r="U9" s="3">
        <f t="shared" si="0"/>
        <v>15</v>
      </c>
      <c r="V9" s="10">
        <f t="shared" si="1"/>
        <v>0.6</v>
      </c>
      <c r="W9" s="14">
        <f t="shared" si="2"/>
        <v>3</v>
      </c>
      <c r="X9" s="8" t="s">
        <v>46</v>
      </c>
    </row>
    <row r="10" spans="1:24" ht="15">
      <c r="A10" s="3">
        <v>6</v>
      </c>
      <c r="B10" s="7"/>
      <c r="C10" s="7" t="s">
        <v>31</v>
      </c>
      <c r="D10" s="7" t="s">
        <v>32</v>
      </c>
      <c r="E10" s="7" t="s">
        <v>38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0</v>
      </c>
      <c r="O10" s="3">
        <v>0</v>
      </c>
      <c r="P10" s="3">
        <v>2</v>
      </c>
      <c r="Q10" s="3">
        <v>1</v>
      </c>
      <c r="R10" s="3">
        <v>0</v>
      </c>
      <c r="S10" s="3">
        <v>3</v>
      </c>
      <c r="T10" s="3" t="s">
        <v>47</v>
      </c>
      <c r="U10" s="3">
        <f t="shared" si="0"/>
        <v>14</v>
      </c>
      <c r="V10" s="10">
        <f t="shared" si="1"/>
        <v>0.56</v>
      </c>
      <c r="W10" s="14">
        <f t="shared" si="2"/>
        <v>3</v>
      </c>
      <c r="X10" s="8" t="s">
        <v>48</v>
      </c>
    </row>
    <row r="11" spans="1:24" ht="15">
      <c r="A11" s="3">
        <v>7</v>
      </c>
      <c r="B11" s="7"/>
      <c r="C11" s="7" t="s">
        <v>31</v>
      </c>
      <c r="D11" s="7" t="s">
        <v>32</v>
      </c>
      <c r="E11" s="7" t="s">
        <v>39</v>
      </c>
      <c r="F11" s="3">
        <v>0</v>
      </c>
      <c r="G11" s="3">
        <v>0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2</v>
      </c>
      <c r="O11" s="3">
        <v>2</v>
      </c>
      <c r="P11" s="3">
        <v>0</v>
      </c>
      <c r="Q11" s="3">
        <v>0</v>
      </c>
      <c r="R11" s="3">
        <v>2</v>
      </c>
      <c r="S11" s="3" t="s">
        <v>47</v>
      </c>
      <c r="T11" s="3" t="s">
        <v>47</v>
      </c>
      <c r="U11" s="3">
        <f t="shared" si="0"/>
        <v>11</v>
      </c>
      <c r="V11" s="10">
        <f t="shared" si="1"/>
        <v>0.44</v>
      </c>
      <c r="W11" s="14">
        <f t="shared" si="2"/>
        <v>3</v>
      </c>
      <c r="X11" s="8" t="s">
        <v>46</v>
      </c>
    </row>
    <row r="12" spans="1:24" ht="15">
      <c r="A12" s="3">
        <v>8</v>
      </c>
      <c r="B12" s="7"/>
      <c r="C12" s="7" t="s">
        <v>31</v>
      </c>
      <c r="D12" s="7" t="s">
        <v>32</v>
      </c>
      <c r="E12" s="7" t="s">
        <v>40</v>
      </c>
      <c r="F12" s="3">
        <v>1</v>
      </c>
      <c r="G12" s="3">
        <v>1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v>1</v>
      </c>
      <c r="N12" s="3">
        <v>2</v>
      </c>
      <c r="O12" s="3">
        <v>2</v>
      </c>
      <c r="P12" s="3">
        <v>1</v>
      </c>
      <c r="Q12" s="3">
        <v>0</v>
      </c>
      <c r="R12" s="3">
        <v>2</v>
      </c>
      <c r="S12" s="3">
        <v>3</v>
      </c>
      <c r="T12" s="3">
        <v>0</v>
      </c>
      <c r="U12" s="3">
        <f t="shared" si="0"/>
        <v>17</v>
      </c>
      <c r="V12" s="10">
        <f t="shared" si="1"/>
        <v>0.68</v>
      </c>
      <c r="W12" s="14">
        <f t="shared" si="2"/>
        <v>3</v>
      </c>
      <c r="X12" s="8" t="s">
        <v>46</v>
      </c>
    </row>
    <row r="13" spans="1:24" ht="15">
      <c r="A13" s="3">
        <v>9</v>
      </c>
      <c r="B13" s="7"/>
      <c r="C13" s="7" t="s">
        <v>31</v>
      </c>
      <c r="D13" s="7" t="s">
        <v>32</v>
      </c>
      <c r="E13" s="7" t="s">
        <v>41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0</v>
      </c>
      <c r="N13" s="3">
        <v>1</v>
      </c>
      <c r="O13" s="3">
        <v>1</v>
      </c>
      <c r="P13" s="3">
        <v>0</v>
      </c>
      <c r="Q13" s="3">
        <v>2</v>
      </c>
      <c r="R13" s="3">
        <v>0</v>
      </c>
      <c r="S13" s="3">
        <v>0</v>
      </c>
      <c r="T13" s="3">
        <v>0</v>
      </c>
      <c r="U13" s="3">
        <f t="shared" si="0"/>
        <v>11</v>
      </c>
      <c r="V13" s="10">
        <f t="shared" si="1"/>
        <v>0.44</v>
      </c>
      <c r="W13" s="14">
        <f t="shared" si="2"/>
        <v>3</v>
      </c>
      <c r="X13" s="8" t="s">
        <v>48</v>
      </c>
    </row>
    <row r="14" spans="1:24" ht="15">
      <c r="A14" s="3">
        <v>10</v>
      </c>
      <c r="B14" s="7"/>
      <c r="C14" s="7" t="s">
        <v>31</v>
      </c>
      <c r="D14" s="7" t="s">
        <v>32</v>
      </c>
      <c r="E14" s="7" t="s">
        <v>42</v>
      </c>
      <c r="F14" s="3">
        <v>0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2</v>
      </c>
      <c r="O14" s="3">
        <v>2</v>
      </c>
      <c r="P14" s="3">
        <v>2</v>
      </c>
      <c r="Q14" s="3">
        <v>2</v>
      </c>
      <c r="R14" s="3">
        <v>1</v>
      </c>
      <c r="S14" s="3">
        <v>0</v>
      </c>
      <c r="T14" s="3" t="s">
        <v>47</v>
      </c>
      <c r="U14" s="3">
        <f t="shared" si="0"/>
        <v>16</v>
      </c>
      <c r="V14" s="10">
        <f t="shared" si="1"/>
        <v>0.64</v>
      </c>
      <c r="W14" s="14">
        <f t="shared" si="2"/>
        <v>3</v>
      </c>
      <c r="X14" s="8" t="s">
        <v>46</v>
      </c>
    </row>
    <row r="15" spans="1:24" ht="15">
      <c r="A15" s="3">
        <v>11</v>
      </c>
      <c r="B15" s="7"/>
      <c r="C15" s="7" t="s">
        <v>31</v>
      </c>
      <c r="D15" s="7" t="s">
        <v>32</v>
      </c>
      <c r="E15" s="7" t="s">
        <v>43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2</v>
      </c>
      <c r="Q15" s="3">
        <v>2</v>
      </c>
      <c r="R15" s="3">
        <v>1</v>
      </c>
      <c r="S15" s="3">
        <v>0</v>
      </c>
      <c r="T15" s="3">
        <v>1</v>
      </c>
      <c r="U15" s="3">
        <f t="shared" si="0"/>
        <v>16</v>
      </c>
      <c r="V15" s="10">
        <f t="shared" si="1"/>
        <v>0.64</v>
      </c>
      <c r="W15" s="14">
        <f t="shared" si="2"/>
        <v>3</v>
      </c>
      <c r="X15" s="8" t="s">
        <v>46</v>
      </c>
    </row>
    <row r="16" spans="1:24" ht="15">
      <c r="A16" s="3">
        <v>12</v>
      </c>
      <c r="B16" s="7"/>
      <c r="C16" s="7" t="s">
        <v>31</v>
      </c>
      <c r="D16" s="7" t="s">
        <v>32</v>
      </c>
      <c r="E16" s="7" t="s">
        <v>44</v>
      </c>
      <c r="F16" s="3">
        <v>1</v>
      </c>
      <c r="G16" s="3">
        <v>1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  <c r="R16" s="3">
        <v>2</v>
      </c>
      <c r="S16" s="3">
        <v>3</v>
      </c>
      <c r="T16" s="3">
        <v>3</v>
      </c>
      <c r="U16" s="3">
        <f t="shared" si="0"/>
        <v>17</v>
      </c>
      <c r="V16" s="10">
        <f t="shared" si="1"/>
        <v>0.68</v>
      </c>
      <c r="W16" s="14">
        <f t="shared" si="2"/>
        <v>3</v>
      </c>
      <c r="X16" s="8" t="s">
        <v>45</v>
      </c>
    </row>
    <row r="17" spans="1:23" ht="15">
      <c r="A17" s="16" t="s">
        <v>29</v>
      </c>
      <c r="B17" s="16"/>
      <c r="C17" s="16"/>
      <c r="D17" s="16"/>
      <c r="E17" s="16"/>
      <c r="F17" s="9">
        <f>COUNTIF(F5:F16,"&gt;=1")</f>
        <v>10</v>
      </c>
      <c r="G17" s="9">
        <f>COUNTIF(G5:G16,"&gt;=1")</f>
        <v>11</v>
      </c>
      <c r="H17" s="9">
        <f>COUNTIF(H5:H16,"&gt;=1")</f>
        <v>10</v>
      </c>
      <c r="I17" s="9">
        <f>COUNTIF(I5:I16,"&gt;=1")</f>
        <v>9</v>
      </c>
      <c r="J17" s="9">
        <f>COUNTIF(J5:J16,"&gt;=1")</f>
        <v>11</v>
      </c>
      <c r="K17" s="9">
        <f>COUNTIF(K5:K16,"&gt;=1")</f>
        <v>12</v>
      </c>
      <c r="L17" s="9">
        <f>COUNTIF(L5:L16,"&gt;=1")</f>
        <v>11</v>
      </c>
      <c r="M17" s="9">
        <f>COUNTIF(M5:M16,"&gt;=1")</f>
        <v>9</v>
      </c>
      <c r="N17" s="9">
        <f>COUNTIF(N5:N16,"&gt;=2")</f>
        <v>9</v>
      </c>
      <c r="O17" s="9">
        <f>COUNTIF(O5:O16,"&gt;=2")</f>
        <v>5</v>
      </c>
      <c r="P17" s="9">
        <f>COUNTIF(P5:P16,"&gt;=2")</f>
        <v>6</v>
      </c>
      <c r="Q17" s="9">
        <f>COUNTIF(Q5:Q16,"&gt;=2")</f>
        <v>3</v>
      </c>
      <c r="R17" s="9">
        <f>COUNTIF(R5:R16,"&gt;=2")</f>
        <v>8</v>
      </c>
      <c r="S17" s="9">
        <f>COUNTIF(S5:S16,"&gt;=4")</f>
        <v>0</v>
      </c>
      <c r="T17" s="9">
        <f>COUNTIF(T5:T16,"&gt;=3")</f>
        <v>2</v>
      </c>
      <c r="U17" s="3"/>
      <c r="V17" s="10"/>
      <c r="W17" s="4"/>
    </row>
    <row r="18" spans="1:23" ht="15">
      <c r="A18" s="17" t="s">
        <v>30</v>
      </c>
      <c r="B18" s="18"/>
      <c r="C18" s="18"/>
      <c r="D18" s="18"/>
      <c r="E18" s="19"/>
      <c r="F18" s="13">
        <f>F17/12</f>
        <v>0.8333333333333334</v>
      </c>
      <c r="G18" s="13">
        <f>G17/12</f>
        <v>0.9166666666666666</v>
      </c>
      <c r="H18" s="13">
        <f>H17/12</f>
        <v>0.8333333333333334</v>
      </c>
      <c r="I18" s="13">
        <f>I17/12</f>
        <v>0.75</v>
      </c>
      <c r="J18" s="13">
        <f>J17/12</f>
        <v>0.9166666666666666</v>
      </c>
      <c r="K18" s="13">
        <f>K17/12</f>
        <v>1</v>
      </c>
      <c r="L18" s="13">
        <f>L17/12</f>
        <v>0.9166666666666666</v>
      </c>
      <c r="M18" s="13">
        <f>M17/12</f>
        <v>0.75</v>
      </c>
      <c r="N18" s="13">
        <f>N17/12</f>
        <v>0.75</v>
      </c>
      <c r="O18" s="13">
        <f>O17/12</f>
        <v>0.4166666666666667</v>
      </c>
      <c r="P18" s="13">
        <f>P17/12</f>
        <v>0.5</v>
      </c>
      <c r="Q18" s="13">
        <f>Q17/12</f>
        <v>0.25</v>
      </c>
      <c r="R18" s="13">
        <f>R17/12</f>
        <v>0.6666666666666666</v>
      </c>
      <c r="S18" s="13">
        <f>S17/12</f>
        <v>0</v>
      </c>
      <c r="T18" s="13">
        <f>T17/12</f>
        <v>0.16666666666666666</v>
      </c>
      <c r="U18" s="3"/>
      <c r="V18" s="10"/>
      <c r="W18" s="5"/>
    </row>
    <row r="19" spans="1:23" ht="15">
      <c r="A19" s="16" t="s">
        <v>11</v>
      </c>
      <c r="B19" s="16"/>
      <c r="C19" s="16"/>
      <c r="D19" s="16"/>
      <c r="E19" s="16"/>
      <c r="F19" s="9">
        <f>COUNTIF(F5:F16,"н")</f>
        <v>0</v>
      </c>
      <c r="G19" s="9">
        <f>COUNTIF(G5:G16,"н")</f>
        <v>0</v>
      </c>
      <c r="H19" s="9">
        <f>COUNTIF(H5:H16,"н")</f>
        <v>0</v>
      </c>
      <c r="I19" s="9">
        <f>COUNTIF(I5:I16,"н")</f>
        <v>0</v>
      </c>
      <c r="J19" s="9">
        <f>COUNTIF(J5:J16,"н")</f>
        <v>0</v>
      </c>
      <c r="K19" s="9">
        <f>COUNTIF(K5:K16,"н")</f>
        <v>0</v>
      </c>
      <c r="L19" s="9">
        <f>COUNTIF(L5:L16,"н")</f>
        <v>0</v>
      </c>
      <c r="M19" s="9">
        <f>COUNTIF(M5:M16,"н")</f>
        <v>0</v>
      </c>
      <c r="N19" s="9">
        <f>COUNTIF(N5:N16,"н")</f>
        <v>0</v>
      </c>
      <c r="O19" s="9">
        <f>COUNTIF(O5:O16,"н")</f>
        <v>0</v>
      </c>
      <c r="P19" s="9">
        <f>COUNTIF(P5:P16,"н")</f>
        <v>0</v>
      </c>
      <c r="Q19" s="9">
        <f>COUNTIF(Q5:Q16,"н")</f>
        <v>0</v>
      </c>
      <c r="R19" s="9">
        <f>COUNTIF(R5:R16,"н")</f>
        <v>0</v>
      </c>
      <c r="S19" s="9">
        <f>COUNTIF(S5:S16,"н")</f>
        <v>1</v>
      </c>
      <c r="T19" s="9">
        <f>COUNTIF(T5:T16,"н")</f>
        <v>3</v>
      </c>
      <c r="U19" s="3"/>
      <c r="V19" s="10"/>
      <c r="W19" s="5"/>
    </row>
    <row r="20" spans="1:23" ht="15">
      <c r="A20" s="17" t="s">
        <v>12</v>
      </c>
      <c r="B20" s="18"/>
      <c r="C20" s="18"/>
      <c r="D20" s="18"/>
      <c r="E20" s="19"/>
      <c r="F20" s="13">
        <f>F19/12</f>
        <v>0</v>
      </c>
      <c r="G20" s="13">
        <f>G19/12</f>
        <v>0</v>
      </c>
      <c r="H20" s="13">
        <f>H19/12</f>
        <v>0</v>
      </c>
      <c r="I20" s="13">
        <f>I19/12</f>
        <v>0</v>
      </c>
      <c r="J20" s="13">
        <f>J19/12</f>
        <v>0</v>
      </c>
      <c r="K20" s="13">
        <f>K19/12</f>
        <v>0</v>
      </c>
      <c r="L20" s="13">
        <f>L19/12</f>
        <v>0</v>
      </c>
      <c r="M20" s="13">
        <f>M19/12</f>
        <v>0</v>
      </c>
      <c r="N20" s="13">
        <f>N19/12</f>
        <v>0</v>
      </c>
      <c r="O20" s="13">
        <f>O19/12</f>
        <v>0</v>
      </c>
      <c r="P20" s="13">
        <f>P19/12</f>
        <v>0</v>
      </c>
      <c r="Q20" s="13">
        <f>Q19/12</f>
        <v>0</v>
      </c>
      <c r="R20" s="13">
        <f>R19/12</f>
        <v>0</v>
      </c>
      <c r="S20" s="13">
        <f>S19/12</f>
        <v>0.08333333333333333</v>
      </c>
      <c r="T20" s="13">
        <f>T19/12</f>
        <v>0.25</v>
      </c>
      <c r="U20" s="3"/>
      <c r="V20" s="10"/>
      <c r="W20" s="5"/>
    </row>
    <row r="21" spans="1:23" ht="15">
      <c r="A21" s="16" t="s">
        <v>8</v>
      </c>
      <c r="B21" s="16"/>
      <c r="C21" s="16"/>
      <c r="D21" s="16"/>
      <c r="E21" s="1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1">
        <f>AVERAGE(U5:U16)</f>
        <v>15.666666666666666</v>
      </c>
      <c r="V21" s="13">
        <f>U21/25*100%</f>
        <v>0.6266666666666666</v>
      </c>
      <c r="W21" s="5"/>
    </row>
    <row r="105" ht="29.25" customHeight="1"/>
    <row r="106" ht="28.5" customHeight="1"/>
    <row r="107" ht="36" customHeight="1"/>
    <row r="108" ht="38.25" customHeight="1"/>
    <row r="109" ht="26.25" customHeight="1"/>
  </sheetData>
  <sheetProtection/>
  <mergeCells count="16">
    <mergeCell ref="A1:X1"/>
    <mergeCell ref="A19:E19"/>
    <mergeCell ref="A20:E20"/>
    <mergeCell ref="A21:E21"/>
    <mergeCell ref="A2:A4"/>
    <mergeCell ref="B2:B4"/>
    <mergeCell ref="C2:C4"/>
    <mergeCell ref="D2:D4"/>
    <mergeCell ref="E2:E4"/>
    <mergeCell ref="A17:E17"/>
    <mergeCell ref="A18:E18"/>
    <mergeCell ref="U2:U4"/>
    <mergeCell ref="V2:V4"/>
    <mergeCell ref="W2:W4"/>
    <mergeCell ref="X2:X4"/>
    <mergeCell ref="F2:T2"/>
  </mergeCells>
  <conditionalFormatting sqref="U5:U16">
    <cfRule type="cellIs" priority="6" dxfId="6" operator="greaterThan">
      <formula>25</formula>
    </cfRule>
  </conditionalFormatting>
  <conditionalFormatting sqref="F5:M16">
    <cfRule type="cellIs" priority="5" dxfId="6" operator="greaterThan">
      <formula>1</formula>
    </cfRule>
  </conditionalFormatting>
  <conditionalFormatting sqref="N5:R16">
    <cfRule type="cellIs" priority="4" dxfId="6" operator="greaterThan">
      <formula>2</formula>
    </cfRule>
  </conditionalFormatting>
  <conditionalFormatting sqref="S5:S16">
    <cfRule type="cellIs" priority="3" dxfId="6" operator="greaterThan">
      <formula>4</formula>
    </cfRule>
  </conditionalFormatting>
  <conditionalFormatting sqref="T5:T16">
    <cfRule type="cellIs" priority="2" dxfId="6" operator="greaterThan">
      <formula>3</formula>
    </cfRule>
  </conditionalFormatting>
  <conditionalFormatting sqref="F5:T16">
    <cfRule type="cellIs" priority="1" dxfId="7" operator="equal">
      <formula>"н"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ТО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Л. Жеребкова</dc:creator>
  <cp:keywords/>
  <dc:description/>
  <cp:lastModifiedBy>User</cp:lastModifiedBy>
  <cp:lastPrinted>2015-12-18T09:57:40Z</cp:lastPrinted>
  <dcterms:created xsi:type="dcterms:W3CDTF">2015-12-11T11:31:50Z</dcterms:created>
  <dcterms:modified xsi:type="dcterms:W3CDTF">2017-04-28T13:05:07Z</dcterms:modified>
  <cp:category/>
  <cp:version/>
  <cp:contentType/>
  <cp:contentStatus/>
</cp:coreProperties>
</file>